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0" windowWidth="20730" windowHeight="11760"/>
  </bookViews>
  <sheets>
    <sheet name="DP &amp; CLP" sheetId="1" r:id="rId1"/>
  </sheets>
  <definedNames>
    <definedName name="_xlnm.Print_Area" localSheetId="0">'DP &amp; CLP'!$A$1:$D$39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/>
  <c r="F27"/>
  <c r="F28"/>
  <c r="F23"/>
  <c r="F22"/>
  <c r="F21"/>
  <c r="F26"/>
  <c r="F25"/>
  <c r="F24"/>
  <c r="F20"/>
  <c r="F19"/>
  <c r="F18"/>
  <c r="F17"/>
  <c r="F16"/>
  <c r="F15"/>
  <c r="F29"/>
  <c r="F7"/>
  <c r="F11"/>
  <c r="E6"/>
  <c r="E27"/>
  <c r="E28"/>
  <c r="E26"/>
  <c r="E25"/>
  <c r="E24"/>
  <c r="E23"/>
  <c r="E22"/>
  <c r="E21"/>
  <c r="E20"/>
  <c r="E19"/>
  <c r="E18"/>
  <c r="E17"/>
  <c r="E16"/>
  <c r="E15"/>
  <c r="E29"/>
  <c r="E7"/>
  <c r="E11"/>
  <c r="D6"/>
  <c r="D15"/>
  <c r="D27"/>
  <c r="D28"/>
  <c r="D16"/>
  <c r="D17"/>
  <c r="D18"/>
  <c r="D19"/>
  <c r="D20"/>
  <c r="D21"/>
  <c r="D22"/>
  <c r="D23"/>
  <c r="D24"/>
  <c r="D25"/>
  <c r="D26"/>
  <c r="D7"/>
  <c r="D11"/>
  <c r="C28"/>
  <c r="C6"/>
  <c r="C27"/>
  <c r="C15"/>
  <c r="C7"/>
  <c r="C11"/>
  <c r="C25"/>
  <c r="C24"/>
  <c r="C21"/>
  <c r="C18"/>
  <c r="C22"/>
  <c r="C26"/>
  <c r="C16"/>
  <c r="C19"/>
  <c r="C23"/>
  <c r="C20"/>
  <c r="C17"/>
  <c r="D29"/>
  <c r="C29"/>
</calcChain>
</file>

<file path=xl/sharedStrings.xml><?xml version="1.0" encoding="utf-8"?>
<sst xmlns="http://schemas.openxmlformats.org/spreadsheetml/2006/main" count="72" uniqueCount="67">
  <si>
    <t>Apartment Type</t>
  </si>
  <si>
    <t>Total</t>
  </si>
  <si>
    <t>INSTALLMENTS- Construction Linked Plan</t>
  </si>
  <si>
    <t>Total Basic Selling Price</t>
  </si>
  <si>
    <t>Note:</t>
  </si>
  <si>
    <t>Payment Timeline</t>
  </si>
  <si>
    <r>
      <t>On intimation for possession</t>
    </r>
    <r>
      <rPr>
        <sz val="10"/>
        <color theme="1"/>
        <rFont val="Arial"/>
        <family val="2"/>
      </rPr>
      <t>( BSP+ Other Charges)</t>
    </r>
  </si>
  <si>
    <t>7. Service tax has to be borne by the customer(even in bank loan cases).</t>
  </si>
  <si>
    <t>8. TDS 1% included in price.</t>
  </si>
  <si>
    <t>Area (Sq Ft)</t>
  </si>
  <si>
    <t>Preference location charges :</t>
  </si>
  <si>
    <t>Airport Road, Sec-126 Mohali</t>
  </si>
  <si>
    <t>GILLCO-PARKHILLS (Super Luxury AC Apartments)</t>
  </si>
  <si>
    <t xml:space="preserve"> 4BHK+4Bath</t>
  </si>
  <si>
    <t>BSP @ Rs.3850/- per sq ft</t>
  </si>
  <si>
    <t>IFMS Rs. 40/- PER SQ.FT</t>
  </si>
  <si>
    <t>Power backup 3 K.V.A</t>
  </si>
  <si>
    <t>Value of One Covered Car Parking</t>
  </si>
  <si>
    <t>Free</t>
  </si>
  <si>
    <t>Club Membership (One Time)</t>
  </si>
  <si>
    <t>At the time of Booking</t>
  </si>
  <si>
    <t>Within 45 Days from the date of Booking</t>
  </si>
  <si>
    <t>On Commencement of Construction</t>
  </si>
  <si>
    <t>On Completion of Stilt roof slab of the Tower</t>
  </si>
  <si>
    <t>On Completion of 3rd Floor roof slab of the Tower</t>
  </si>
  <si>
    <t>On Completion of 6th Floor roof slab of the Tower</t>
  </si>
  <si>
    <t>On Completion of 9th Floor roof slab of the Tower</t>
  </si>
  <si>
    <t>On Completion of 12th Floor roof slab of the Tower</t>
  </si>
  <si>
    <t>On Completion of 15th Floor roof slab of the Tower</t>
  </si>
  <si>
    <t>On Completion of 19th Floor roof slab of the Tower</t>
  </si>
  <si>
    <t>On Completion of Internal Plaster of the Tower</t>
  </si>
  <si>
    <t>On Completion of Internal Flooring of the Tower</t>
  </si>
  <si>
    <t>Complete Within 10 Days from the date of Booking</t>
  </si>
  <si>
    <t>On Completion of finishing work within the apartment</t>
  </si>
  <si>
    <t xml:space="preserve">1.    Registry is done on possession, as per the rate prevalling at time of registry as per the circle rate or agreement                                                                                                                                                </t>
  </si>
  <si>
    <t xml:space="preserve">        value whichever is higher.</t>
  </si>
  <si>
    <t>2.    IFMS &amp; Power backup is payable on possession.</t>
  </si>
  <si>
    <t>3.    Service Tax will be charged  on BSP, Power backup, Maintenance and PLC as per policy.</t>
  </si>
  <si>
    <t xml:space="preserve">4.    Price Revision is subject to sole discretion of the company </t>
  </si>
  <si>
    <t>5.   Service Tax as applicable will be charged from applicant on each installment. in case of any introduction of new</t>
  </si>
  <si>
    <t xml:space="preserve">      tax, cess, levy charges etc. on enhancement of already existing ones, these shall leave to be borne by the intending
 </t>
  </si>
  <si>
    <t xml:space="preserve">      applicant. Cost of the stamp duty and registration fee/documentation charges etc. as applicable
.</t>
  </si>
  <si>
    <t>6.   If additional load is required upto 2KVA it will be charged for Rs.20,000/- KVA aprox</t>
  </si>
  <si>
    <t>Pay Order/Draft to be issued in favour of M/s Gillco Developers and Builders Pvt. Ltd payable at Chandigarh.</t>
  </si>
  <si>
    <t xml:space="preserve">     First Floor:           Rs.200 per sqr ft</t>
  </si>
  <si>
    <t xml:space="preserve">     Second Floor:  Rs. 100 per sqr ft</t>
  </si>
  <si>
    <t xml:space="preserve">     Third Floor:         Rs.75 per sqr ft</t>
  </si>
  <si>
    <t xml:space="preserve">     Fourth Floor:     Rs.50 per sqr ft</t>
  </si>
  <si>
    <r>
      <t>EXTRA PAID COVERED CAR PARKING (ONLY 4BHK &amp; 3BHK)                                                                                                                      ________________________________</t>
    </r>
    <r>
      <rPr>
        <sz val="9"/>
        <color theme="1"/>
        <rFont val="Calibri"/>
        <family val="2"/>
        <scheme val="minor"/>
      </rPr>
      <t>2350 Sq Ft &amp; 1655 Sq Ft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</t>
    </r>
  </si>
  <si>
    <t>Rs.3,00,000/-</t>
  </si>
  <si>
    <t xml:space="preserve">EXTRA PAID OPEN CAR PARKING                           </t>
  </si>
  <si>
    <t>Rs.1,00,000/-</t>
  </si>
  <si>
    <t>3BHK+3Bath</t>
  </si>
  <si>
    <t>4BHK+4Bath Amt.(In Rs.)</t>
  </si>
  <si>
    <t>3BHK+3Bath Amt. (In Rs.)</t>
  </si>
  <si>
    <t>3BHK+2Bath</t>
  </si>
  <si>
    <t>3BHK+2Bath Amt. (In Rs.)</t>
  </si>
  <si>
    <t>2BHK+2Bath</t>
  </si>
  <si>
    <t>INSTALLMENT PLAN FOR GILLCO PARKHILLS</t>
  </si>
  <si>
    <t>Booking Amount</t>
  </si>
  <si>
    <t>Within 10 days from booking date</t>
  </si>
  <si>
    <t>10 % of Basic Sale Price + Applicable Service Tax</t>
  </si>
  <si>
    <t>Within 60 days from booking date</t>
  </si>
  <si>
    <t>85 % of Basic Sale Price + Applicable Service Tax</t>
  </si>
  <si>
    <t>On offer of possession of  the apartment</t>
  </si>
  <si>
    <t>5 % of Basic Sale Price + IFMS + Other Apllicable Charges + Applicable Service Tax + Registration Charges</t>
  </si>
  <si>
    <r>
      <t>DOWN PAYMENT PLAN</t>
    </r>
    <r>
      <rPr>
        <sz val="20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(10% DISCOUNT ON Basic Sale Price on balance payment)</t>
    </r>
  </si>
</sst>
</file>

<file path=xl/styles.xml><?xml version="1.0" encoding="utf-8"?>
<styleSheet xmlns="http://schemas.openxmlformats.org/spreadsheetml/2006/main">
  <numFmts count="1">
    <numFmt numFmtId="164" formatCode="0.0%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4"/>
      <name val="Arial Narrow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5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0">
    <xf numFmtId="0" fontId="0" fillId="0" borderId="0" xfId="0"/>
    <xf numFmtId="0" fontId="8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2" borderId="17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18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 wrapText="1"/>
    </xf>
    <xf numFmtId="0" fontId="15" fillId="0" borderId="18" xfId="0" applyFont="1" applyBorder="1"/>
    <xf numFmtId="0" fontId="10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10" fillId="0" borderId="18" xfId="0" applyFont="1" applyBorder="1" applyAlignment="1">
      <alignment vertical="top"/>
    </xf>
    <xf numFmtId="0" fontId="6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9" fontId="8" fillId="0" borderId="21" xfId="0" applyNumberFormat="1" applyFont="1" applyBorder="1" applyAlignment="1">
      <alignment horizontal="center" vertical="center"/>
    </xf>
    <xf numFmtId="9" fontId="8" fillId="0" borderId="21" xfId="0" applyNumberFormat="1" applyFont="1" applyFill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9" fontId="8" fillId="2" borderId="21" xfId="0" applyNumberFormat="1" applyFont="1" applyFill="1" applyBorder="1" applyAlignment="1">
      <alignment horizontal="center" vertical="center"/>
    </xf>
    <xf numFmtId="9" fontId="8" fillId="2" borderId="28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31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3" borderId="30" xfId="0" applyFont="1" applyFill="1" applyBorder="1" applyAlignment="1">
      <alignment horizontal="center" vertical="center" readingOrder="2"/>
    </xf>
    <xf numFmtId="0" fontId="6" fillId="3" borderId="2" xfId="0" applyFont="1" applyFill="1" applyBorder="1" applyAlignment="1">
      <alignment horizontal="center" vertical="center" readingOrder="2"/>
    </xf>
    <xf numFmtId="0" fontId="5" fillId="3" borderId="1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55"/>
  <sheetViews>
    <sheetView tabSelected="1" topLeftCell="A46" workbookViewId="0">
      <selection activeCell="A55" sqref="A55"/>
    </sheetView>
  </sheetViews>
  <sheetFormatPr defaultColWidth="9.140625" defaultRowHeight="21.95" customHeight="1"/>
  <cols>
    <col min="1" max="1" width="56.42578125" style="13" customWidth="1"/>
    <col min="2" max="2" width="7.7109375" style="12" customWidth="1"/>
    <col min="3" max="3" width="29" style="6" bestFit="1" customWidth="1"/>
    <col min="4" max="4" width="29.42578125" style="6" bestFit="1" customWidth="1"/>
    <col min="5" max="6" width="25.7109375" style="6" bestFit="1" customWidth="1"/>
    <col min="7" max="16384" width="9.140625" style="6"/>
  </cols>
  <sheetData>
    <row r="1" spans="1:6" ht="29.25" customHeight="1">
      <c r="A1" s="53" t="s">
        <v>12</v>
      </c>
      <c r="B1" s="54"/>
      <c r="C1" s="54"/>
      <c r="D1" s="54"/>
      <c r="E1" s="54"/>
      <c r="F1" s="54"/>
    </row>
    <row r="2" spans="1:6" ht="21.95" customHeight="1">
      <c r="A2" s="55" t="s">
        <v>11</v>
      </c>
      <c r="B2" s="56"/>
      <c r="C2" s="56"/>
      <c r="D2" s="56"/>
      <c r="E2" s="56"/>
      <c r="F2" s="56"/>
    </row>
    <row r="3" spans="1:6" ht="21.95" customHeight="1" thickBot="1">
      <c r="A3" s="75" t="s">
        <v>2</v>
      </c>
      <c r="B3" s="76"/>
      <c r="C3" s="76"/>
      <c r="D3" s="76"/>
      <c r="E3" s="76"/>
      <c r="F3" s="76"/>
    </row>
    <row r="4" spans="1:6" ht="21.95" customHeight="1">
      <c r="A4" s="67" t="s">
        <v>0</v>
      </c>
      <c r="B4" s="68"/>
      <c r="C4" s="30" t="s">
        <v>13</v>
      </c>
      <c r="D4" s="27" t="s">
        <v>52</v>
      </c>
      <c r="E4" s="30" t="s">
        <v>55</v>
      </c>
      <c r="F4" s="27" t="s">
        <v>57</v>
      </c>
    </row>
    <row r="5" spans="1:6" ht="21.95" customHeight="1">
      <c r="A5" s="69" t="s">
        <v>9</v>
      </c>
      <c r="B5" s="70"/>
      <c r="C5" s="31">
        <v>2350</v>
      </c>
      <c r="D5" s="35">
        <v>1655</v>
      </c>
      <c r="E5" s="15">
        <v>1420</v>
      </c>
      <c r="F5" s="35">
        <v>1075</v>
      </c>
    </row>
    <row r="6" spans="1:6" ht="21.95" customHeight="1">
      <c r="A6" s="71" t="s">
        <v>14</v>
      </c>
      <c r="B6" s="72"/>
      <c r="C6" s="32">
        <f>3850*C5</f>
        <v>9047500</v>
      </c>
      <c r="D6" s="28">
        <f>3850*D5</f>
        <v>6371750</v>
      </c>
      <c r="E6" s="32">
        <f>3850*E5</f>
        <v>5467000</v>
      </c>
      <c r="F6" s="28">
        <f>3850*F5</f>
        <v>4138750</v>
      </c>
    </row>
    <row r="7" spans="1:6" ht="21.95" customHeight="1">
      <c r="A7" s="57" t="s">
        <v>15</v>
      </c>
      <c r="B7" s="58"/>
      <c r="C7" s="32">
        <f>40*C5</f>
        <v>94000</v>
      </c>
      <c r="D7" s="28">
        <f>40*D5</f>
        <v>66200</v>
      </c>
      <c r="E7" s="32">
        <f>40*E5</f>
        <v>56800</v>
      </c>
      <c r="F7" s="28">
        <f>40*F5</f>
        <v>43000</v>
      </c>
    </row>
    <row r="8" spans="1:6" ht="21.95" customHeight="1">
      <c r="A8" s="57" t="s">
        <v>16</v>
      </c>
      <c r="B8" s="58"/>
      <c r="C8" s="32">
        <v>60000</v>
      </c>
      <c r="D8" s="28">
        <v>60000</v>
      </c>
      <c r="E8" s="32">
        <v>60000</v>
      </c>
      <c r="F8" s="28">
        <v>60000</v>
      </c>
    </row>
    <row r="9" spans="1:6" ht="21.95" customHeight="1">
      <c r="A9" s="59" t="s">
        <v>17</v>
      </c>
      <c r="B9" s="60"/>
      <c r="C9" s="33" t="s">
        <v>18</v>
      </c>
      <c r="D9" s="29" t="s">
        <v>18</v>
      </c>
      <c r="E9" s="33" t="s">
        <v>18</v>
      </c>
      <c r="F9" s="29" t="s">
        <v>18</v>
      </c>
    </row>
    <row r="10" spans="1:6" ht="21.95" customHeight="1" thickBot="1">
      <c r="A10" s="17" t="s">
        <v>19</v>
      </c>
      <c r="B10" s="26"/>
      <c r="C10" s="34">
        <v>75000</v>
      </c>
      <c r="D10" s="36">
        <v>75000</v>
      </c>
      <c r="E10" s="34">
        <v>75000</v>
      </c>
      <c r="F10" s="36">
        <v>75000</v>
      </c>
    </row>
    <row r="11" spans="1:6" ht="21.95" customHeight="1" thickBot="1">
      <c r="A11" s="61" t="s">
        <v>1</v>
      </c>
      <c r="B11" s="62"/>
      <c r="C11" s="24">
        <f>SUM(C6:C10)</f>
        <v>9276500</v>
      </c>
      <c r="D11" s="37">
        <f>SUM(D6:D10)</f>
        <v>6572950</v>
      </c>
      <c r="E11" s="2">
        <f>SUM(E6:E10)</f>
        <v>5658800</v>
      </c>
      <c r="F11" s="37">
        <f>SUM(F6:F10)</f>
        <v>4316750</v>
      </c>
    </row>
    <row r="12" spans="1:6" ht="21.95" customHeight="1" thickBot="1">
      <c r="A12" s="73" t="s">
        <v>58</v>
      </c>
      <c r="B12" s="74"/>
      <c r="C12" s="74"/>
      <c r="D12" s="74"/>
      <c r="E12" s="74"/>
      <c r="F12" s="74"/>
    </row>
    <row r="13" spans="1:6" ht="21.95" customHeight="1">
      <c r="A13" s="63" t="s">
        <v>5</v>
      </c>
      <c r="B13" s="64"/>
      <c r="C13" s="27" t="s">
        <v>53</v>
      </c>
      <c r="D13" s="27" t="s">
        <v>54</v>
      </c>
      <c r="E13" s="43" t="s">
        <v>56</v>
      </c>
      <c r="F13" s="43" t="s">
        <v>56</v>
      </c>
    </row>
    <row r="14" spans="1:6" ht="21.95" customHeight="1">
      <c r="A14" s="1" t="s">
        <v>20</v>
      </c>
      <c r="B14" s="38"/>
      <c r="C14" s="28">
        <v>100000</v>
      </c>
      <c r="D14" s="28">
        <v>100000</v>
      </c>
      <c r="E14" s="28">
        <v>100000</v>
      </c>
      <c r="F14" s="28">
        <v>100000</v>
      </c>
    </row>
    <row r="15" spans="1:6" s="7" customFormat="1" ht="21.95" customHeight="1">
      <c r="A15" s="1" t="s">
        <v>32</v>
      </c>
      <c r="B15" s="39">
        <v>0.1</v>
      </c>
      <c r="C15" s="28">
        <f>(B15*$C$6)-C14</f>
        <v>804750</v>
      </c>
      <c r="D15" s="28">
        <f>(B15*$D$6)-D14</f>
        <v>537175</v>
      </c>
      <c r="E15" s="28">
        <f>(B15*E6)-E14</f>
        <v>446700</v>
      </c>
      <c r="F15" s="28">
        <f>(B15*F6)-F14</f>
        <v>313875</v>
      </c>
    </row>
    <row r="16" spans="1:6" ht="21.95" customHeight="1">
      <c r="A16" s="1" t="s">
        <v>21</v>
      </c>
      <c r="B16" s="38">
        <v>0.15</v>
      </c>
      <c r="C16" s="28">
        <f t="shared" ref="C16:C26" si="0">B16*$C$6</f>
        <v>1357125</v>
      </c>
      <c r="D16" s="28">
        <f t="shared" ref="D16:D27" si="1">B16*$D$6</f>
        <v>955762.5</v>
      </c>
      <c r="E16" s="28">
        <f>B16*E6</f>
        <v>820050</v>
      </c>
      <c r="F16" s="28">
        <f>B16*F6</f>
        <v>620812.5</v>
      </c>
    </row>
    <row r="17" spans="1:6" ht="21.95" customHeight="1">
      <c r="A17" s="18" t="s">
        <v>22</v>
      </c>
      <c r="B17" s="38">
        <v>0.1</v>
      </c>
      <c r="C17" s="28">
        <f t="shared" si="0"/>
        <v>904750</v>
      </c>
      <c r="D17" s="28">
        <f t="shared" si="1"/>
        <v>637175</v>
      </c>
      <c r="E17" s="28">
        <f t="shared" ref="E17:E27" si="2">B17*$E$6</f>
        <v>546700</v>
      </c>
      <c r="F17" s="28">
        <f t="shared" ref="F17:F27" si="3">B17*$F$6</f>
        <v>413875</v>
      </c>
    </row>
    <row r="18" spans="1:6" ht="21.95" customHeight="1">
      <c r="A18" s="18" t="s">
        <v>23</v>
      </c>
      <c r="B18" s="40">
        <v>7.4999999999999997E-2</v>
      </c>
      <c r="C18" s="28">
        <f t="shared" si="0"/>
        <v>678562.5</v>
      </c>
      <c r="D18" s="28">
        <f t="shared" si="1"/>
        <v>477881.25</v>
      </c>
      <c r="E18" s="28">
        <f t="shared" si="2"/>
        <v>410025</v>
      </c>
      <c r="F18" s="28">
        <f t="shared" si="3"/>
        <v>310406.25</v>
      </c>
    </row>
    <row r="19" spans="1:6" ht="21.95" customHeight="1">
      <c r="A19" s="18" t="s">
        <v>24</v>
      </c>
      <c r="B19" s="40">
        <v>7.4999999999999997E-2</v>
      </c>
      <c r="C19" s="28">
        <f t="shared" si="0"/>
        <v>678562.5</v>
      </c>
      <c r="D19" s="28">
        <f t="shared" si="1"/>
        <v>477881.25</v>
      </c>
      <c r="E19" s="28">
        <f t="shared" si="2"/>
        <v>410025</v>
      </c>
      <c r="F19" s="28">
        <f t="shared" si="3"/>
        <v>310406.25</v>
      </c>
    </row>
    <row r="20" spans="1:6" ht="21.95" customHeight="1">
      <c r="A20" s="18" t="s">
        <v>25</v>
      </c>
      <c r="B20" s="40">
        <v>7.4999999999999997E-2</v>
      </c>
      <c r="C20" s="28">
        <f t="shared" si="0"/>
        <v>678562.5</v>
      </c>
      <c r="D20" s="28">
        <f t="shared" si="1"/>
        <v>477881.25</v>
      </c>
      <c r="E20" s="28">
        <f t="shared" si="2"/>
        <v>410025</v>
      </c>
      <c r="F20" s="28">
        <f t="shared" si="3"/>
        <v>310406.25</v>
      </c>
    </row>
    <row r="21" spans="1:6" ht="21.95" customHeight="1">
      <c r="A21" s="18" t="s">
        <v>26</v>
      </c>
      <c r="B21" s="40">
        <v>7.4999999999999997E-2</v>
      </c>
      <c r="C21" s="28">
        <f t="shared" si="0"/>
        <v>678562.5</v>
      </c>
      <c r="D21" s="28">
        <f t="shared" si="1"/>
        <v>477881.25</v>
      </c>
      <c r="E21" s="28">
        <f t="shared" si="2"/>
        <v>410025</v>
      </c>
      <c r="F21" s="28">
        <f t="shared" si="3"/>
        <v>310406.25</v>
      </c>
    </row>
    <row r="22" spans="1:6" ht="21.95" customHeight="1">
      <c r="A22" s="18" t="s">
        <v>27</v>
      </c>
      <c r="B22" s="38">
        <v>0.05</v>
      </c>
      <c r="C22" s="28">
        <f t="shared" si="0"/>
        <v>452375</v>
      </c>
      <c r="D22" s="28">
        <f t="shared" si="1"/>
        <v>318587.5</v>
      </c>
      <c r="E22" s="28">
        <f t="shared" si="2"/>
        <v>273350</v>
      </c>
      <c r="F22" s="28">
        <f t="shared" si="3"/>
        <v>206937.5</v>
      </c>
    </row>
    <row r="23" spans="1:6" ht="21.95" customHeight="1">
      <c r="A23" s="18" t="s">
        <v>28</v>
      </c>
      <c r="B23" s="38">
        <v>0.05</v>
      </c>
      <c r="C23" s="28">
        <f t="shared" si="0"/>
        <v>452375</v>
      </c>
      <c r="D23" s="28">
        <f t="shared" si="1"/>
        <v>318587.5</v>
      </c>
      <c r="E23" s="28">
        <f t="shared" si="2"/>
        <v>273350</v>
      </c>
      <c r="F23" s="28">
        <f t="shared" si="3"/>
        <v>206937.5</v>
      </c>
    </row>
    <row r="24" spans="1:6" ht="21.95" customHeight="1">
      <c r="A24" s="18" t="s">
        <v>29</v>
      </c>
      <c r="B24" s="38">
        <v>0.05</v>
      </c>
      <c r="C24" s="28">
        <f t="shared" si="0"/>
        <v>452375</v>
      </c>
      <c r="D24" s="28">
        <f t="shared" si="1"/>
        <v>318587.5</v>
      </c>
      <c r="E24" s="28">
        <f t="shared" si="2"/>
        <v>273350</v>
      </c>
      <c r="F24" s="28">
        <f t="shared" si="3"/>
        <v>206937.5</v>
      </c>
    </row>
    <row r="25" spans="1:6" ht="21.95" customHeight="1">
      <c r="A25" s="18" t="s">
        <v>30</v>
      </c>
      <c r="B25" s="38">
        <v>0.05</v>
      </c>
      <c r="C25" s="28">
        <f t="shared" si="0"/>
        <v>452375</v>
      </c>
      <c r="D25" s="28">
        <f t="shared" si="1"/>
        <v>318587.5</v>
      </c>
      <c r="E25" s="28">
        <f t="shared" si="2"/>
        <v>273350</v>
      </c>
      <c r="F25" s="28">
        <f t="shared" si="3"/>
        <v>206937.5</v>
      </c>
    </row>
    <row r="26" spans="1:6" ht="21.95" customHeight="1">
      <c r="A26" s="18" t="s">
        <v>31</v>
      </c>
      <c r="B26" s="38">
        <v>0.05</v>
      </c>
      <c r="C26" s="28">
        <f t="shared" si="0"/>
        <v>452375</v>
      </c>
      <c r="D26" s="28">
        <f t="shared" si="1"/>
        <v>318587.5</v>
      </c>
      <c r="E26" s="28">
        <f t="shared" si="2"/>
        <v>273350</v>
      </c>
      <c r="F26" s="28">
        <f t="shared" si="3"/>
        <v>206937.5</v>
      </c>
    </row>
    <row r="27" spans="1:6" ht="21.95" customHeight="1">
      <c r="A27" s="18" t="s">
        <v>33</v>
      </c>
      <c r="B27" s="41">
        <v>0.05</v>
      </c>
      <c r="C27" s="28">
        <f>B27*$C$6</f>
        <v>452375</v>
      </c>
      <c r="D27" s="28">
        <f t="shared" si="1"/>
        <v>318587.5</v>
      </c>
      <c r="E27" s="28">
        <f t="shared" si="2"/>
        <v>273350</v>
      </c>
      <c r="F27" s="28">
        <f t="shared" si="3"/>
        <v>206937.5</v>
      </c>
    </row>
    <row r="28" spans="1:6" ht="21.95" customHeight="1" thickBot="1">
      <c r="A28" s="9" t="s">
        <v>6</v>
      </c>
      <c r="B28" s="42">
        <v>0.05</v>
      </c>
      <c r="C28" s="28">
        <f xml:space="preserve"> 452375 + 229000</f>
        <v>681375</v>
      </c>
      <c r="D28" s="28">
        <f xml:space="preserve"> D27 + 201200</f>
        <v>519787.5</v>
      </c>
      <c r="E28" s="28">
        <f xml:space="preserve"> E27 + 191800</f>
        <v>465150</v>
      </c>
      <c r="F28" s="28">
        <f xml:space="preserve"> F27 + 178000</f>
        <v>384937.5</v>
      </c>
    </row>
    <row r="29" spans="1:6" ht="21.95" customHeight="1" thickBot="1">
      <c r="A29" s="65" t="s">
        <v>3</v>
      </c>
      <c r="B29" s="66"/>
      <c r="C29" s="44">
        <f>SUM(C14:C28)</f>
        <v>9276500</v>
      </c>
      <c r="D29" s="44">
        <f>SUM(D14:D28)</f>
        <v>6572950</v>
      </c>
      <c r="E29" s="44">
        <f>SUM(E14:E28)</f>
        <v>5658800</v>
      </c>
      <c r="F29" s="44">
        <f>SUM(F14:F28)</f>
        <v>4316750</v>
      </c>
    </row>
    <row r="30" spans="1:6" ht="48.95" customHeight="1" thickBot="1">
      <c r="A30" s="77" t="s">
        <v>66</v>
      </c>
      <c r="B30" s="78"/>
      <c r="C30" s="78"/>
      <c r="D30" s="78"/>
      <c r="E30" s="78"/>
      <c r="F30" s="79"/>
    </row>
    <row r="31" spans="1:6" ht="21.95" customHeight="1">
      <c r="A31" s="45" t="s">
        <v>59</v>
      </c>
      <c r="B31" s="47" t="s">
        <v>51</v>
      </c>
      <c r="C31" s="47"/>
      <c r="D31" s="47"/>
      <c r="E31" s="47"/>
      <c r="F31" s="48"/>
    </row>
    <row r="32" spans="1:6" ht="21.95" customHeight="1">
      <c r="A32" s="8" t="s">
        <v>60</v>
      </c>
      <c r="B32" s="49" t="s">
        <v>61</v>
      </c>
      <c r="C32" s="49"/>
      <c r="D32" s="49"/>
      <c r="E32" s="49"/>
      <c r="F32" s="50"/>
    </row>
    <row r="33" spans="1:6" ht="21.95" customHeight="1">
      <c r="A33" s="8" t="s">
        <v>62</v>
      </c>
      <c r="B33" s="49" t="s">
        <v>63</v>
      </c>
      <c r="C33" s="49"/>
      <c r="D33" s="49"/>
      <c r="E33" s="49"/>
      <c r="F33" s="50"/>
    </row>
    <row r="34" spans="1:6" ht="21.95" customHeight="1" thickBot="1">
      <c r="A34" s="46" t="s">
        <v>64</v>
      </c>
      <c r="B34" s="51" t="s">
        <v>65</v>
      </c>
      <c r="C34" s="51"/>
      <c r="D34" s="51"/>
      <c r="E34" s="51"/>
      <c r="F34" s="52"/>
    </row>
    <row r="35" spans="1:6" ht="21.95" customHeight="1">
      <c r="A35" s="25" t="s">
        <v>4</v>
      </c>
      <c r="B35" s="4"/>
      <c r="C35" s="4"/>
      <c r="D35" s="4"/>
    </row>
    <row r="36" spans="1:6" ht="21.95" customHeight="1">
      <c r="A36" s="23" t="s">
        <v>34</v>
      </c>
      <c r="B36" s="20"/>
      <c r="C36" s="20"/>
      <c r="D36" s="20"/>
      <c r="E36" s="20"/>
    </row>
    <row r="37" spans="1:6" ht="21.95" customHeight="1">
      <c r="A37" s="23" t="s">
        <v>35</v>
      </c>
      <c r="B37" s="20"/>
      <c r="C37" s="20"/>
      <c r="D37" s="20"/>
      <c r="E37" s="20"/>
    </row>
    <row r="38" spans="1:6" ht="21.95" customHeight="1">
      <c r="A38" s="23" t="s">
        <v>36</v>
      </c>
      <c r="B38" s="20"/>
      <c r="C38" s="20"/>
      <c r="D38" s="20"/>
      <c r="E38" s="20"/>
    </row>
    <row r="39" spans="1:6" ht="21.95" customHeight="1">
      <c r="A39" s="23" t="s">
        <v>37</v>
      </c>
      <c r="B39" s="20"/>
      <c r="C39" s="20"/>
      <c r="D39" s="20"/>
      <c r="E39" s="20"/>
    </row>
    <row r="40" spans="1:6" ht="21.95" customHeight="1">
      <c r="A40" s="23" t="s">
        <v>38</v>
      </c>
      <c r="B40" s="20"/>
      <c r="C40" s="20"/>
      <c r="D40" s="20"/>
      <c r="E40" s="20"/>
    </row>
    <row r="41" spans="1:6" ht="21.95" customHeight="1">
      <c r="A41" s="23" t="s">
        <v>39</v>
      </c>
      <c r="B41" s="20"/>
      <c r="C41" s="20"/>
      <c r="D41" s="20"/>
      <c r="E41" s="20"/>
    </row>
    <row r="42" spans="1:6" ht="21.95" customHeight="1">
      <c r="A42" s="23" t="s">
        <v>40</v>
      </c>
      <c r="B42" s="20"/>
      <c r="C42" s="20"/>
      <c r="D42" s="20"/>
      <c r="E42" s="20"/>
    </row>
    <row r="43" spans="1:6" ht="21.95" customHeight="1">
      <c r="A43" s="23" t="s">
        <v>41</v>
      </c>
      <c r="B43" s="20"/>
      <c r="C43" s="20"/>
      <c r="D43" s="20"/>
      <c r="E43" s="20"/>
    </row>
    <row r="44" spans="1:6" ht="21.75" customHeight="1">
      <c r="A44" s="23" t="s">
        <v>42</v>
      </c>
      <c r="B44" s="20"/>
      <c r="C44" s="20"/>
      <c r="D44" s="20"/>
      <c r="E44" s="20"/>
    </row>
    <row r="45" spans="1:6" ht="21.95" customHeight="1">
      <c r="A45" s="16" t="s">
        <v>7</v>
      </c>
      <c r="B45" s="10"/>
      <c r="C45" s="10"/>
      <c r="D45" s="11"/>
    </row>
    <row r="46" spans="1:6" ht="21.95" customHeight="1">
      <c r="A46" s="3" t="s">
        <v>8</v>
      </c>
    </row>
    <row r="47" spans="1:6" ht="21.95" customHeight="1">
      <c r="A47" s="19" t="s">
        <v>43</v>
      </c>
    </row>
    <row r="48" spans="1:6" ht="21.95" customHeight="1">
      <c r="A48" s="6"/>
    </row>
    <row r="49" spans="1:4" ht="21.95" customHeight="1">
      <c r="A49" s="14" t="s">
        <v>10</v>
      </c>
    </row>
    <row r="50" spans="1:4" ht="21.95" customHeight="1">
      <c r="A50" s="5" t="s">
        <v>44</v>
      </c>
    </row>
    <row r="51" spans="1:4" ht="21.95" customHeight="1">
      <c r="A51" s="5" t="s">
        <v>45</v>
      </c>
    </row>
    <row r="52" spans="1:4" ht="21.95" customHeight="1">
      <c r="A52" s="5" t="s">
        <v>46</v>
      </c>
    </row>
    <row r="53" spans="1:4" ht="21.95" customHeight="1">
      <c r="A53" s="5" t="s">
        <v>47</v>
      </c>
    </row>
    <row r="54" spans="1:4" ht="33.950000000000003" customHeight="1">
      <c r="A54" s="22" t="s">
        <v>48</v>
      </c>
      <c r="B54" s="22"/>
      <c r="C54" s="21" t="s">
        <v>49</v>
      </c>
      <c r="D54" s="21"/>
    </row>
    <row r="55" spans="1:4" ht="21.95" customHeight="1">
      <c r="A55" s="22" t="s">
        <v>50</v>
      </c>
      <c r="B55" s="22"/>
      <c r="C55" s="21" t="s">
        <v>51</v>
      </c>
      <c r="D55" s="21"/>
    </row>
  </sheetData>
  <mergeCells count="18">
    <mergeCell ref="A3:F3"/>
    <mergeCell ref="A30:F30"/>
    <mergeCell ref="B31:F31"/>
    <mergeCell ref="B32:F32"/>
    <mergeCell ref="B33:F33"/>
    <mergeCell ref="B34:F34"/>
    <mergeCell ref="A1:F1"/>
    <mergeCell ref="A2:F2"/>
    <mergeCell ref="A8:B8"/>
    <mergeCell ref="A9:B9"/>
    <mergeCell ref="A11:B11"/>
    <mergeCell ref="A13:B13"/>
    <mergeCell ref="A29:B29"/>
    <mergeCell ref="A4:B4"/>
    <mergeCell ref="A5:B5"/>
    <mergeCell ref="A6:B6"/>
    <mergeCell ref="A7:B7"/>
    <mergeCell ref="A12:F12"/>
  </mergeCells>
  <phoneticPr fontId="12" type="noConversion"/>
  <printOptions horizontalCentered="1"/>
  <pageMargins left="0.23622047244094499" right="0.23622047244094499" top="0.74803149606299202" bottom="0" header="0.31496062992126" footer="0.3149606299212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 &amp; CLP</vt:lpstr>
      <vt:lpstr>'DP &amp; CLP'!Print_Area</vt:lpstr>
    </vt:vector>
  </TitlesOfParts>
  <Company>ATS Infrastructure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Manav</dc:creator>
  <cp:lastModifiedBy>Sunjot</cp:lastModifiedBy>
  <cp:lastPrinted>2015-05-18T13:38:11Z</cp:lastPrinted>
  <dcterms:created xsi:type="dcterms:W3CDTF">2011-11-23T07:28:17Z</dcterms:created>
  <dcterms:modified xsi:type="dcterms:W3CDTF">2015-07-17T08:40:48Z</dcterms:modified>
</cp:coreProperties>
</file>